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Excel项目\Excel大课内容\第13关-日期函数\"/>
    </mc:Choice>
  </mc:AlternateContent>
  <xr:revisionPtr revIDLastSave="0" documentId="13_ncr:1_{480A9E50-B242-4A5A-9451-B7B17BB4CC81}" xr6:coauthVersionLast="45" xr6:coauthVersionMax="45" xr10:uidLastSave="{00000000-0000-0000-0000-000000000000}"/>
  <bookViews>
    <workbookView xWindow="3465" yWindow="1635" windowWidth="18690" windowHeight="13965" xr2:uid="{00000000-000D-0000-FFFF-FFFF00000000}"/>
  </bookViews>
  <sheets>
    <sheet name="1-日期函数初体验" sheetId="4" r:id="rId1"/>
    <sheet name="2-当前日期" sheetId="1" r:id="rId2"/>
    <sheet name="3-提取和构造日期" sheetId="2" r:id="rId3"/>
    <sheet name="4-datedif函数" sheetId="6" r:id="rId4"/>
    <sheet name="5-networkdays函数" sheetId="5" r:id="rId5"/>
    <sheet name="6-结合条件格式" sheetId="3" r:id="rId6"/>
  </sheets>
  <definedNames>
    <definedName name="_xlnm._FilterDatabase" localSheetId="3" hidden="1">'4-datedif函数'!$A$1:$K$21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4" l="1"/>
  <c r="E13" i="4" s="1"/>
  <c r="A12" i="4"/>
  <c r="D12" i="4" s="1"/>
  <c r="A11" i="4"/>
  <c r="E11" i="4" s="1"/>
  <c r="A10" i="4"/>
  <c r="D10" i="4" s="1"/>
  <c r="A9" i="4"/>
  <c r="E9" i="4" s="1"/>
  <c r="A8" i="4"/>
  <c r="D8" i="4" s="1"/>
  <c r="A7" i="4"/>
  <c r="D7" i="4" s="1"/>
  <c r="A6" i="4"/>
  <c r="E6" i="4" s="1"/>
  <c r="A5" i="4"/>
  <c r="E5" i="4" s="1"/>
  <c r="A4" i="4"/>
  <c r="D4" i="4" s="1"/>
  <c r="A3" i="4"/>
  <c r="D3" i="4" s="1"/>
  <c r="A2" i="4"/>
  <c r="D2" i="4" s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E3" i="4" l="1"/>
  <c r="D6" i="4"/>
  <c r="E2" i="4"/>
  <c r="E10" i="4"/>
  <c r="E7" i="4"/>
  <c r="D11" i="4"/>
  <c r="E4" i="4"/>
  <c r="D5" i="4"/>
  <c r="E8" i="4"/>
  <c r="D9" i="4"/>
  <c r="E12" i="4"/>
  <c r="D13" i="4"/>
  <c r="D21" i="3"/>
  <c r="D13" i="3"/>
  <c r="D12" i="3"/>
  <c r="D8" i="3"/>
  <c r="D20" i="3"/>
  <c r="D16" i="3"/>
  <c r="D4" i="3"/>
  <c r="D5" i="3"/>
  <c r="D11" i="3"/>
  <c r="D7" i="3"/>
  <c r="D19" i="3"/>
  <c r="D15" i="3"/>
  <c r="D3" i="3"/>
  <c r="D17" i="3"/>
  <c r="D9" i="3"/>
  <c r="D18" i="3"/>
  <c r="D14" i="3"/>
  <c r="D10" i="3"/>
  <c r="D6" i="3"/>
  <c r="D2" i="3"/>
  <c r="A2" i="5" l="1"/>
  <c r="K2" i="5"/>
  <c r="K8" i="5"/>
  <c r="K7" i="5"/>
  <c r="K6" i="5"/>
  <c r="K5" i="5"/>
  <c r="K4" i="5"/>
  <c r="K3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<sst xmlns="http://schemas.openxmlformats.org/spreadsheetml/2006/main" count="209" uniqueCount="79">
  <si>
    <t>员工姓名</t>
    <phoneticPr fontId="2" type="noConversion"/>
  </si>
  <si>
    <t>财务部</t>
  </si>
  <si>
    <t>张敏洁</t>
    <phoneticPr fontId="2" type="noConversion"/>
  </si>
  <si>
    <t>张晓丽</t>
    <phoneticPr fontId="2" type="noConversion"/>
  </si>
  <si>
    <t>张磊</t>
  </si>
  <si>
    <t>韩杰</t>
  </si>
  <si>
    <t>李娟</t>
  </si>
  <si>
    <t>林芳芳</t>
  </si>
  <si>
    <t>王伟彬</t>
  </si>
  <si>
    <t>王子然</t>
  </si>
  <si>
    <t>刘丽丽</t>
  </si>
  <si>
    <t>张静</t>
  </si>
  <si>
    <t>李敏君</t>
  </si>
  <si>
    <t>刘浩峰</t>
  </si>
  <si>
    <t>张敏洁</t>
  </si>
  <si>
    <t>李静静</t>
  </si>
  <si>
    <t>张晓丽</t>
  </si>
  <si>
    <t>林小娜</t>
  </si>
  <si>
    <t>黄建军</t>
  </si>
  <si>
    <t>刘远洋</t>
  </si>
  <si>
    <t>孙勇</t>
  </si>
  <si>
    <t>身份证号码</t>
    <phoneticPr fontId="2" type="noConversion"/>
  </si>
  <si>
    <t>440303199206296000</t>
  </si>
  <si>
    <t>320102199003076603</t>
  </si>
  <si>
    <t>350102199308076394</t>
  </si>
  <si>
    <t>360902199503266303</t>
  </si>
  <si>
    <t>360902199003086422</t>
  </si>
  <si>
    <t>330102199412038230</t>
  </si>
  <si>
    <t>330102199001266300</t>
  </si>
  <si>
    <t>440604199003078542</t>
  </si>
  <si>
    <t>44030319891206147X</t>
  </si>
  <si>
    <t>44030319930830307X</t>
  </si>
  <si>
    <t>320102199002271749</t>
  </si>
  <si>
    <t>440203199207073294</t>
  </si>
  <si>
    <t>440604199006189844</t>
  </si>
  <si>
    <t>440303198807190000</t>
  </si>
  <si>
    <t>440106199011204000</t>
  </si>
  <si>
    <t>440604199012031922</t>
  </si>
  <si>
    <t>330102199310226083</t>
  </si>
  <si>
    <t>440303199411239000</t>
  </si>
  <si>
    <t>张伟</t>
  </si>
  <si>
    <t>360726199106202802</t>
    <phoneticPr fontId="2" type="noConversion"/>
  </si>
  <si>
    <t>130705199311174236</t>
    <phoneticPr fontId="2" type="noConversion"/>
  </si>
  <si>
    <t>出生日期</t>
    <phoneticPr fontId="2" type="noConversion"/>
  </si>
  <si>
    <t>当前日期</t>
    <phoneticPr fontId="2" type="noConversion"/>
  </si>
  <si>
    <t>当前时间</t>
    <phoneticPr fontId="2" type="noConversion"/>
  </si>
  <si>
    <t>快捷键</t>
    <phoneticPr fontId="2" type="noConversion"/>
  </si>
  <si>
    <t>Ctrl+;</t>
    <phoneticPr fontId="2" type="noConversion"/>
  </si>
  <si>
    <t>结果1</t>
    <phoneticPr fontId="2" type="noConversion"/>
  </si>
  <si>
    <t>函数</t>
    <phoneticPr fontId="2" type="noConversion"/>
  </si>
  <si>
    <t>=NOW()</t>
    <phoneticPr fontId="2" type="noConversion"/>
  </si>
  <si>
    <t>=TODAY()</t>
    <phoneticPr fontId="2" type="noConversion"/>
  </si>
  <si>
    <t>结果2</t>
    <phoneticPr fontId="2" type="noConversion"/>
  </si>
  <si>
    <t>年份</t>
    <phoneticPr fontId="1" type="noConversion"/>
  </si>
  <si>
    <t>月份</t>
    <phoneticPr fontId="1" type="noConversion"/>
  </si>
  <si>
    <t>每月第1天</t>
    <phoneticPr fontId="1" type="noConversion"/>
  </si>
  <si>
    <t>每月最后1天</t>
    <phoneticPr fontId="1" type="noConversion"/>
  </si>
  <si>
    <t>每月有多少天</t>
    <phoneticPr fontId="1" type="noConversion"/>
  </si>
  <si>
    <t>日</t>
    <phoneticPr fontId="1" type="noConversion"/>
  </si>
  <si>
    <t>每月工作日</t>
    <phoneticPr fontId="1" type="noConversion"/>
  </si>
  <si>
    <t>每月工作日（含节假日）</t>
    <phoneticPr fontId="1" type="noConversion"/>
  </si>
  <si>
    <t>当年节假日</t>
    <phoneticPr fontId="1" type="noConversion"/>
  </si>
  <si>
    <t>部门</t>
  </si>
  <si>
    <t>运营部</t>
  </si>
  <si>
    <t>市场部</t>
  </si>
  <si>
    <t>技术部</t>
  </si>
  <si>
    <t>综合部</t>
  </si>
  <si>
    <t>年龄</t>
    <phoneticPr fontId="2" type="noConversion"/>
  </si>
  <si>
    <t>入职年限（月）</t>
    <phoneticPr fontId="2" type="noConversion"/>
  </si>
  <si>
    <t>入职时间</t>
    <phoneticPr fontId="1" type="noConversion"/>
  </si>
  <si>
    <t>距离下一个生日还有多少天</t>
    <phoneticPr fontId="1" type="noConversion"/>
  </si>
  <si>
    <t>今年生日</t>
    <phoneticPr fontId="1" type="noConversion"/>
  </si>
  <si>
    <t>明年生日</t>
    <phoneticPr fontId="1" type="noConversion"/>
  </si>
  <si>
    <t>合同起始日期</t>
    <phoneticPr fontId="1" type="noConversion"/>
  </si>
  <si>
    <t>合同到期日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</si>
  <si>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</si>
  <si>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</si>
  <si>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</si>
  <si>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Ctrl+Shift+;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</si>
</sst>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rgb="FFFFFFFF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0E5C2F"/>
        <bgColor rgb="FF000000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2" fontId="4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4" fontId="4" fillId="3" borderId="1" xfId="0" quotePrefix="1" applyNumberFormat="1" applyFont="1" applyFill="1" applyBorder="1" applyAlignment="1">
      <alignment horizontal="center" vertical="center"/>
    </xf>
    <xf numFmtId="20" fontId="4" fillId="3" borderId="1" xfId="0" quotePrefix="1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F924-DF8F-4725-943C-8D32D9267D85}">
  <sheetPr codeName="Sheet1"/>
  <dimension ref="A1:G13"/>
  <sheetViews>
    <sheetView showGridLines="0" tabSelected="1" zoomScaleNormal="100" workbookViewId="0"/>
  </sheetViews>
  <sheetFormatPr defaultRowHeight="13.5" x14ac:dyDescent="0.15"/>
  <cols>
    <col min="1" max="1" width="10.75" customWidth="1"/>
    <col min="2" max="2" width="9" customWidth="1"/>
    <col min="3" max="3" width="8.5" customWidth="1"/>
    <col min="4" max="4" width="15.25" customWidth="1"/>
    <col min="5" max="5" width="18.125" customWidth="1"/>
    <col min="6" max="6" width="13.75" customWidth="1"/>
    <col min="7" max="7" width="16.875" customWidth="1"/>
  </cols>
  <sheetData>
    <row r="1" spans="1:7" ht="24" customHeight="1" x14ac:dyDescent="0.15">
      <c r="A1" s="10" t="s">
        <v>53</v>
      </c>
      <c r="B1" s="10" t="s">
        <v>54</v>
      </c>
      <c r="C1" s="10" t="s">
        <v>58</v>
      </c>
      <c r="D1" s="10" t="s">
        <v>55</v>
      </c>
      <c r="E1" s="10" t="s">
        <v>56</v>
      </c>
      <c r="F1" s="11" t="s">
        <v>57</v>
      </c>
      <c r="G1" s="11" t="s">
        <v>59</v>
      </c>
    </row>
    <row r="2" spans="1:7" ht="24" customHeight="1" x14ac:dyDescent="0.15">
      <c r="A2" s="12">
        <f ca="1">YEAR(TODAY())</f>
        <v>2020</v>
      </c>
      <c r="B2" s="12">
        <v>1</v>
      </c>
      <c r="C2" s="12">
        <v>1</v>
      </c>
      <c r="D2" s="5">
        <f t="shared" ref="D2:D13" ca="1" si="0">DATE(A2,B2,C2)</f>
        <v>43831</v>
      </c>
      <c r="E2" s="5">
        <f t="shared" ref="E2:E13" ca="1" si="1">DATE(A2,B2+1,1)-1</f>
        <v>43861</v>
      </c>
      <c r="F2" s="12"/>
      <c r="G2" s="12"/>
    </row>
    <row r="3" spans="1:7" ht="24" customHeight="1" x14ac:dyDescent="0.15">
      <c r="A3" s="12">
        <f t="shared" ref="A3:A13" ca="1" si="2">YEAR(TODAY())</f>
        <v>2020</v>
      </c>
      <c r="B3" s="12">
        <v>2</v>
      </c>
      <c r="C3" s="12">
        <v>1</v>
      </c>
      <c r="D3" s="5">
        <f t="shared" ca="1" si="0"/>
        <v>43862</v>
      </c>
      <c r="E3" s="5">
        <f t="shared" ca="1" si="1"/>
        <v>43890</v>
      </c>
      <c r="F3" s="12"/>
      <c r="G3" s="12"/>
    </row>
    <row r="4" spans="1:7" ht="24" customHeight="1" x14ac:dyDescent="0.15">
      <c r="A4" s="12">
        <f t="shared" ca="1" si="2"/>
        <v>2020</v>
      </c>
      <c r="B4" s="12">
        <v>3</v>
      </c>
      <c r="C4" s="12">
        <v>1</v>
      </c>
      <c r="D4" s="5">
        <f t="shared" ca="1" si="0"/>
        <v>43891</v>
      </c>
      <c r="E4" s="5">
        <f t="shared" ca="1" si="1"/>
        <v>43921</v>
      </c>
      <c r="F4" s="12"/>
      <c r="G4" s="12"/>
    </row>
    <row r="5" spans="1:7" ht="24" customHeight="1" x14ac:dyDescent="0.15">
      <c r="A5" s="12">
        <f t="shared" ca="1" si="2"/>
        <v>2020</v>
      </c>
      <c r="B5" s="12">
        <v>4</v>
      </c>
      <c r="C5" s="12">
        <v>1</v>
      </c>
      <c r="D5" s="5">
        <f t="shared" ca="1" si="0"/>
        <v>43922</v>
      </c>
      <c r="E5" s="5">
        <f t="shared" ca="1" si="1"/>
        <v>43951</v>
      </c>
      <c r="F5" s="12"/>
      <c r="G5" s="12"/>
    </row>
    <row r="6" spans="1:7" ht="24" customHeight="1" x14ac:dyDescent="0.15">
      <c r="A6" s="12">
        <f t="shared" ca="1" si="2"/>
        <v>2020</v>
      </c>
      <c r="B6" s="12">
        <v>5</v>
      </c>
      <c r="C6" s="12">
        <v>1</v>
      </c>
      <c r="D6" s="5">
        <f t="shared" ca="1" si="0"/>
        <v>43952</v>
      </c>
      <c r="E6" s="5">
        <f t="shared" ca="1" si="1"/>
        <v>43982</v>
      </c>
      <c r="F6" s="12"/>
      <c r="G6" s="12"/>
    </row>
    <row r="7" spans="1:7" ht="24" customHeight="1" x14ac:dyDescent="0.15">
      <c r="A7" s="12">
        <f t="shared" ca="1" si="2"/>
        <v>2020</v>
      </c>
      <c r="B7" s="12">
        <v>6</v>
      </c>
      <c r="C7" s="12">
        <v>1</v>
      </c>
      <c r="D7" s="5">
        <f t="shared" ca="1" si="0"/>
        <v>43983</v>
      </c>
      <c r="E7" s="5">
        <f t="shared" ca="1" si="1"/>
        <v>44012</v>
      </c>
      <c r="F7" s="12"/>
      <c r="G7" s="12"/>
    </row>
    <row r="8" spans="1:7" ht="24" customHeight="1" x14ac:dyDescent="0.15">
      <c r="A8" s="12">
        <f t="shared" ca="1" si="2"/>
        <v>2020</v>
      </c>
      <c r="B8" s="12">
        <v>7</v>
      </c>
      <c r="C8" s="12">
        <v>1</v>
      </c>
      <c r="D8" s="5">
        <f t="shared" ca="1" si="0"/>
        <v>44013</v>
      </c>
      <c r="E8" s="5">
        <f t="shared" ca="1" si="1"/>
        <v>44043</v>
      </c>
      <c r="F8" s="12"/>
      <c r="G8" s="12"/>
    </row>
    <row r="9" spans="1:7" ht="24" customHeight="1" x14ac:dyDescent="0.15">
      <c r="A9" s="12">
        <f t="shared" ca="1" si="2"/>
        <v>2020</v>
      </c>
      <c r="B9" s="12">
        <v>8</v>
      </c>
      <c r="C9" s="12">
        <v>1</v>
      </c>
      <c r="D9" s="5">
        <f t="shared" ca="1" si="0"/>
        <v>44044</v>
      </c>
      <c r="E9" s="5">
        <f t="shared" ca="1" si="1"/>
        <v>44074</v>
      </c>
      <c r="F9" s="12"/>
      <c r="G9" s="12"/>
    </row>
    <row r="10" spans="1:7" ht="24" customHeight="1" x14ac:dyDescent="0.15">
      <c r="A10" s="12">
        <f ca="1">YEAR(TODAY())</f>
        <v>2020</v>
      </c>
      <c r="B10" s="12">
        <v>9</v>
      </c>
      <c r="C10" s="12">
        <v>1</v>
      </c>
      <c r="D10" s="5">
        <f t="shared" ca="1" si="0"/>
        <v>44075</v>
      </c>
      <c r="E10" s="5">
        <f t="shared" ca="1" si="1"/>
        <v>44104</v>
      </c>
      <c r="F10" s="12"/>
      <c r="G10" s="12"/>
    </row>
    <row r="11" spans="1:7" ht="24" customHeight="1" x14ac:dyDescent="0.15">
      <c r="A11" s="12">
        <f t="shared" ca="1" si="2"/>
        <v>2020</v>
      </c>
      <c r="B11" s="12">
        <v>10</v>
      </c>
      <c r="C11" s="12">
        <v>1</v>
      </c>
      <c r="D11" s="5">
        <f t="shared" ca="1" si="0"/>
        <v>44105</v>
      </c>
      <c r="E11" s="5">
        <f t="shared" ca="1" si="1"/>
        <v>44135</v>
      </c>
      <c r="F11" s="12"/>
      <c r="G11" s="12"/>
    </row>
    <row r="12" spans="1:7" ht="24" customHeight="1" x14ac:dyDescent="0.15">
      <c r="A12" s="12">
        <f t="shared" ca="1" si="2"/>
        <v>2020</v>
      </c>
      <c r="B12" s="12">
        <v>11</v>
      </c>
      <c r="C12" s="12">
        <v>1</v>
      </c>
      <c r="D12" s="5">
        <f t="shared" ca="1" si="0"/>
        <v>44136</v>
      </c>
      <c r="E12" s="5">
        <f t="shared" ca="1" si="1"/>
        <v>44165</v>
      </c>
      <c r="F12" s="12"/>
      <c r="G12" s="12"/>
    </row>
    <row r="13" spans="1:7" ht="24" customHeight="1" x14ac:dyDescent="0.15">
      <c r="A13" s="12">
        <f t="shared" ca="1" si="2"/>
        <v>2020</v>
      </c>
      <c r="B13" s="12">
        <v>12</v>
      </c>
      <c r="C13" s="12">
        <v>1</v>
      </c>
      <c r="D13" s="5">
        <f t="shared" ca="1" si="0"/>
        <v>44166</v>
      </c>
      <c r="E13" s="5">
        <f t="shared" ca="1" si="1"/>
        <v>44196</v>
      </c>
      <c r="F13" s="12"/>
      <c r="G13" s="1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21"/>
  <sheetViews>
    <sheetView showGridLines="0" workbookViewId="0"/>
  </sheetViews>
  <sheetFormatPr defaultRowHeight="13.5" x14ac:dyDescent="0.15"/>
  <cols>
    <col min="1" max="1" width="15.5" customWidth="1"/>
    <col min="2" max="2" width="13.125" customWidth="1"/>
    <col min="3" max="3" width="19.75" customWidth="1"/>
    <col min="4" max="4" width="13.375" customWidth="1"/>
    <col min="5" max="5" width="20.625" customWidth="1"/>
    <col min="6" max="6" width="13" customWidth="1"/>
    <col min="7" max="7" width="12.875" customWidth="1"/>
    <col min="8" max="8" width="20.5" customWidth="1"/>
    <col min="9" max="9" width="14.75" style="9" customWidth="1"/>
    <col min="10" max="11" width="13.875" customWidth="1"/>
  </cols>
  <sheetData>
    <row r="1" spans="1:11" ht="27.75" customHeight="1" x14ac:dyDescent="0.15">
      <c r="A1" s="15"/>
      <c r="B1" s="15" t="s">
        <v>46</v>
      </c>
      <c r="C1" s="15" t="s">
        <v>48</v>
      </c>
      <c r="D1" s="15" t="s">
        <v>49</v>
      </c>
      <c r="E1" s="15" t="s">
        <v>52</v>
      </c>
      <c r="I1"/>
    </row>
    <row r="2" spans="1:11" s="6" customFormat="1" ht="33" customHeight="1" x14ac:dyDescent="0.15">
      <c r="A2" s="16" t="s">
        <v>44</v>
      </c>
      <c r="B2" s="5" t="s">
        <v>47</v>
      </c>
      <c r="C2" s="5"/>
      <c r="D2" s="17" t="s">
        <v>51</v>
      </c>
      <c r="E2" s="5"/>
      <c r="F2"/>
      <c r="G2"/>
      <c r="H2"/>
      <c r="I2"/>
      <c r="J2"/>
      <c r="K2"/>
    </row>
    <row r="3" spans="1:11" s="6" customFormat="1" ht="33" customHeight="1" x14ac:dyDescent="0.15">
      <c r="A3" s="16" t="s">
        <v>45</v>
      </c>
      <c r="B3" s="5" t="s">
        <v>78</v>
      </c>
      <c r="C3" s="13"/>
      <c r="D3" s="18" t="s">
        <v>50</v>
      </c>
      <c r="E3" s="14"/>
      <c r="F3"/>
      <c r="G3"/>
      <c r="H3"/>
      <c r="I3"/>
      <c r="J3"/>
      <c r="K3"/>
    </row>
    <row r="4" spans="1:11" s="6" customFormat="1" ht="21" customHeight="1" x14ac:dyDescent="0.15">
      <c r="A4"/>
      <c r="B4"/>
      <c r="C4"/>
      <c r="D4"/>
      <c r="E4"/>
      <c r="F4"/>
      <c r="G4"/>
      <c r="H4"/>
      <c r="I4"/>
      <c r="J4"/>
      <c r="K4"/>
    </row>
    <row r="5" spans="1:11" s="6" customFormat="1" ht="21" customHeight="1" x14ac:dyDescent="0.15">
      <c r="A5"/>
      <c r="B5"/>
      <c r="C5"/>
      <c r="D5"/>
      <c r="E5"/>
      <c r="F5"/>
      <c r="G5"/>
      <c r="H5"/>
      <c r="I5"/>
      <c r="J5"/>
      <c r="K5"/>
    </row>
    <row r="6" spans="1:11" s="6" customFormat="1" ht="21" customHeight="1" x14ac:dyDescent="0.15">
      <c r="A6"/>
      <c r="B6"/>
      <c r="C6"/>
      <c r="D6"/>
      <c r="E6"/>
      <c r="F6"/>
      <c r="G6"/>
      <c r="H6"/>
      <c r="I6"/>
      <c r="J6"/>
      <c r="K6"/>
    </row>
    <row r="7" spans="1:11" s="6" customFormat="1" ht="21" customHeight="1" x14ac:dyDescent="0.15">
      <c r="A7"/>
      <c r="B7"/>
      <c r="C7"/>
      <c r="D7"/>
      <c r="E7"/>
      <c r="F7"/>
      <c r="G7"/>
      <c r="H7"/>
      <c r="I7" s="8"/>
    </row>
    <row r="8" spans="1:11" s="6" customFormat="1" ht="21" customHeight="1" x14ac:dyDescent="0.15">
      <c r="A8"/>
      <c r="B8"/>
      <c r="C8"/>
      <c r="D8"/>
      <c r="E8"/>
      <c r="F8"/>
      <c r="G8"/>
      <c r="H8"/>
      <c r="I8" s="8"/>
    </row>
    <row r="9" spans="1:11" s="6" customFormat="1" ht="21" customHeight="1" x14ac:dyDescent="0.15">
      <c r="A9"/>
      <c r="B9"/>
      <c r="C9"/>
      <c r="D9"/>
      <c r="E9"/>
      <c r="F9"/>
      <c r="G9"/>
      <c r="H9"/>
      <c r="I9" s="8"/>
    </row>
    <row r="10" spans="1:11" s="6" customFormat="1" ht="21" customHeight="1" x14ac:dyDescent="0.15">
      <c r="A10"/>
      <c r="B10"/>
      <c r="C10"/>
      <c r="D10"/>
      <c r="E10"/>
      <c r="F10"/>
      <c r="G10"/>
      <c r="H10"/>
      <c r="I10" s="8"/>
    </row>
    <row r="11" spans="1:11" s="6" customFormat="1" ht="21" customHeight="1" x14ac:dyDescent="0.15">
      <c r="A11"/>
      <c r="B11"/>
      <c r="C11"/>
      <c r="D11"/>
      <c r="E11"/>
      <c r="F11"/>
      <c r="G11"/>
      <c r="H11"/>
      <c r="I11" s="8"/>
    </row>
    <row r="12" spans="1:11" s="6" customFormat="1" ht="21" customHeight="1" x14ac:dyDescent="0.15">
      <c r="A12"/>
      <c r="B12"/>
      <c r="C12"/>
      <c r="D12"/>
      <c r="E12"/>
      <c r="F12"/>
      <c r="G12"/>
      <c r="H12"/>
      <c r="I12" s="8"/>
    </row>
    <row r="13" spans="1:11" s="6" customFormat="1" ht="21" customHeight="1" x14ac:dyDescent="0.15">
      <c r="A13"/>
      <c r="B13"/>
      <c r="C13"/>
      <c r="D13"/>
      <c r="E13"/>
      <c r="F13"/>
      <c r="G13"/>
      <c r="H13"/>
      <c r="I13" s="8"/>
    </row>
    <row r="14" spans="1:11" s="6" customFormat="1" ht="21" customHeight="1" x14ac:dyDescent="0.15">
      <c r="A14"/>
      <c r="B14"/>
      <c r="C14"/>
      <c r="D14"/>
      <c r="E14"/>
      <c r="F14"/>
      <c r="G14"/>
      <c r="H14"/>
      <c r="I14" s="8"/>
    </row>
    <row r="15" spans="1:11" s="6" customFormat="1" ht="21" customHeight="1" x14ac:dyDescent="0.15">
      <c r="A15"/>
      <c r="B15"/>
      <c r="C15"/>
      <c r="D15"/>
      <c r="E15"/>
      <c r="F15"/>
      <c r="G15"/>
      <c r="H15"/>
      <c r="I15" s="8"/>
    </row>
    <row r="16" spans="1:11" s="6" customFormat="1" ht="21" customHeight="1" x14ac:dyDescent="0.15">
      <c r="A16"/>
      <c r="B16"/>
      <c r="C16"/>
      <c r="D16"/>
      <c r="E16"/>
      <c r="F16"/>
      <c r="G16"/>
      <c r="H16"/>
      <c r="I16" s="8"/>
    </row>
    <row r="17" spans="1:9" s="6" customFormat="1" ht="21" customHeight="1" x14ac:dyDescent="0.15">
      <c r="A17"/>
      <c r="B17"/>
      <c r="C17"/>
      <c r="D17"/>
      <c r="E17"/>
      <c r="F17"/>
      <c r="G17"/>
      <c r="H17"/>
      <c r="I17" s="8"/>
    </row>
    <row r="18" spans="1:9" s="6" customFormat="1" ht="21" customHeight="1" x14ac:dyDescent="0.15">
      <c r="A18"/>
      <c r="B18"/>
      <c r="C18"/>
      <c r="D18"/>
      <c r="E18"/>
      <c r="F18"/>
      <c r="G18"/>
      <c r="H18"/>
      <c r="I18" s="8"/>
    </row>
    <row r="19" spans="1:9" s="6" customFormat="1" ht="21" customHeight="1" x14ac:dyDescent="0.15">
      <c r="A19"/>
      <c r="B19"/>
      <c r="C19"/>
      <c r="D19"/>
      <c r="E19"/>
      <c r="F19"/>
      <c r="G19"/>
      <c r="H19"/>
      <c r="I19" s="8"/>
    </row>
    <row r="20" spans="1:9" s="6" customFormat="1" ht="21" customHeight="1" x14ac:dyDescent="0.15">
      <c r="A20"/>
      <c r="B20"/>
      <c r="C20"/>
      <c r="D20"/>
      <c r="E20"/>
      <c r="F20"/>
      <c r="G20"/>
      <c r="H20"/>
      <c r="I20" s="8"/>
    </row>
    <row r="21" spans="1:9" s="6" customFormat="1" ht="21" customHeight="1" x14ac:dyDescent="0.15">
      <c r="A21"/>
      <c r="B21"/>
      <c r="C21"/>
      <c r="D21"/>
      <c r="E21"/>
      <c r="F21"/>
      <c r="G21"/>
      <c r="H21"/>
      <c r="I21" s="8"/>
    </row>
  </sheetData>
  <sortState ref="J3:J6">
    <sortCondition ref="J3:J6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37"/>
  <sheetViews>
    <sheetView showGridLines="0" topLeftCell="B1" workbookViewId="0">
      <selection activeCell="B1" sqref="B1"/>
    </sheetView>
  </sheetViews>
  <sheetFormatPr defaultRowHeight="16.5" x14ac:dyDescent="0.15"/>
  <cols>
    <col min="1" max="1" width="10.75" style="3" customWidth="1"/>
    <col min="2" max="2" width="9" style="3" customWidth="1"/>
    <col min="3" max="3" width="26.375" style="3" customWidth="1"/>
    <col min="4" max="4" width="15.25" style="3" customWidth="1"/>
    <col min="5" max="7" width="9.875" style="3" customWidth="1"/>
    <col min="8" max="8" width="18.125" style="3" customWidth="1"/>
    <col min="9" max="9" width="19.125" style="3" customWidth="1"/>
    <col min="10" max="10" width="12.5" style="3" customWidth="1"/>
    <col min="11" max="11" width="10.375" style="3" customWidth="1"/>
    <col min="12" max="12" width="11" style="3" customWidth="1"/>
    <col min="13" max="13" width="14.625" style="3" customWidth="1"/>
    <col min="14" max="14" width="27.125" style="3" customWidth="1"/>
    <col min="15" max="16384" width="9" style="3"/>
  </cols>
  <sheetData>
    <row r="1" spans="1:13" ht="24" customHeight="1" x14ac:dyDescent="0.15">
      <c r="A1" s="1" t="s">
        <v>0</v>
      </c>
      <c r="B1" s="1" t="s">
        <v>62</v>
      </c>
      <c r="C1" s="1" t="s">
        <v>21</v>
      </c>
      <c r="D1" s="2" t="s">
        <v>43</v>
      </c>
      <c r="E1" s="2" t="s">
        <v>75</v>
      </c>
      <c r="F1" s="2" t="s">
        <v>76</v>
      </c>
      <c r="G1" s="2" t="s">
        <v>77</v>
      </c>
      <c r="H1" s="2" t="s">
        <v>71</v>
      </c>
      <c r="I1" s="2" t="s">
        <v>72</v>
      </c>
      <c r="J1"/>
      <c r="K1"/>
    </row>
    <row r="2" spans="1:13" ht="24" customHeight="1" x14ac:dyDescent="0.15">
      <c r="A2" s="4" t="s">
        <v>19</v>
      </c>
      <c r="B2" s="4" t="s">
        <v>1</v>
      </c>
      <c r="C2" s="4" t="s">
        <v>22</v>
      </c>
      <c r="D2" s="5">
        <v>33784</v>
      </c>
      <c r="E2" s="12"/>
      <c r="F2" s="12"/>
      <c r="G2" s="12"/>
      <c r="H2" s="5"/>
      <c r="I2" s="5"/>
      <c r="J2"/>
      <c r="K2"/>
    </row>
    <row r="3" spans="1:13" ht="24" customHeight="1" x14ac:dyDescent="0.15">
      <c r="A3" s="4" t="s">
        <v>17</v>
      </c>
      <c r="B3" s="4" t="s">
        <v>63</v>
      </c>
      <c r="C3" s="4" t="s">
        <v>23</v>
      </c>
      <c r="D3" s="5">
        <v>32939</v>
      </c>
      <c r="E3" s="12"/>
      <c r="F3" s="12"/>
      <c r="G3" s="12"/>
      <c r="H3" s="5"/>
      <c r="I3" s="5"/>
      <c r="J3"/>
      <c r="K3"/>
    </row>
    <row r="4" spans="1:13" ht="24" customHeight="1" x14ac:dyDescent="0.15">
      <c r="A4" s="4" t="s">
        <v>8</v>
      </c>
      <c r="B4" s="4" t="s">
        <v>64</v>
      </c>
      <c r="C4" s="4" t="s">
        <v>24</v>
      </c>
      <c r="D4" s="5">
        <v>34188</v>
      </c>
      <c r="E4" s="12"/>
      <c r="F4" s="12"/>
      <c r="G4" s="12"/>
      <c r="H4" s="5"/>
      <c r="I4" s="5"/>
      <c r="J4"/>
      <c r="K4"/>
    </row>
    <row r="5" spans="1:13" ht="24" customHeight="1" x14ac:dyDescent="0.15">
      <c r="A5" s="4" t="s">
        <v>16</v>
      </c>
      <c r="B5" s="4" t="s">
        <v>1</v>
      </c>
      <c r="C5" s="4" t="s">
        <v>25</v>
      </c>
      <c r="D5" s="5">
        <v>34784</v>
      </c>
      <c r="E5" s="12"/>
      <c r="F5" s="12"/>
      <c r="G5" s="12"/>
      <c r="H5" s="5"/>
      <c r="I5" s="5"/>
      <c r="J5"/>
      <c r="K5"/>
    </row>
    <row r="6" spans="1:13" ht="24" customHeight="1" x14ac:dyDescent="0.15">
      <c r="A6" s="4" t="s">
        <v>9</v>
      </c>
      <c r="B6" s="4" t="s">
        <v>64</v>
      </c>
      <c r="C6" s="4" t="s">
        <v>26</v>
      </c>
      <c r="D6" s="5">
        <v>32940</v>
      </c>
      <c r="E6" s="12"/>
      <c r="F6" s="12"/>
      <c r="G6" s="12"/>
      <c r="H6" s="5"/>
      <c r="I6" s="5"/>
      <c r="J6"/>
      <c r="K6"/>
    </row>
    <row r="7" spans="1:13" ht="24" customHeight="1" x14ac:dyDescent="0.15">
      <c r="A7" s="4" t="s">
        <v>7</v>
      </c>
      <c r="B7" s="4" t="s">
        <v>65</v>
      </c>
      <c r="C7" s="4" t="s">
        <v>27</v>
      </c>
      <c r="D7" s="5">
        <v>34671</v>
      </c>
      <c r="E7" s="12"/>
      <c r="F7" s="12"/>
      <c r="G7" s="12"/>
      <c r="H7" s="5"/>
      <c r="I7" s="5"/>
      <c r="J7"/>
      <c r="K7"/>
    </row>
    <row r="8" spans="1:13" ht="24" customHeight="1" x14ac:dyDescent="0.15">
      <c r="A8" s="4" t="s">
        <v>14</v>
      </c>
      <c r="B8" s="4" t="s">
        <v>65</v>
      </c>
      <c r="C8" s="4" t="s">
        <v>28</v>
      </c>
      <c r="D8" s="5">
        <v>32899</v>
      </c>
      <c r="E8" s="12"/>
      <c r="F8" s="12"/>
      <c r="G8" s="12"/>
      <c r="H8" s="5"/>
      <c r="I8" s="5"/>
      <c r="J8"/>
      <c r="K8"/>
    </row>
    <row r="9" spans="1:13" ht="24" customHeight="1" x14ac:dyDescent="0.15">
      <c r="A9" s="4" t="s">
        <v>12</v>
      </c>
      <c r="B9" s="4" t="s">
        <v>63</v>
      </c>
      <c r="C9" s="4" t="s">
        <v>29</v>
      </c>
      <c r="D9" s="5">
        <v>32939</v>
      </c>
      <c r="E9" s="12"/>
      <c r="F9" s="12"/>
      <c r="G9" s="12"/>
      <c r="H9" s="5"/>
      <c r="I9" s="5"/>
      <c r="J9"/>
      <c r="K9"/>
    </row>
    <row r="10" spans="1:13" ht="24" customHeight="1" x14ac:dyDescent="0.15">
      <c r="A10" s="4" t="s">
        <v>18</v>
      </c>
      <c r="B10" s="4" t="s">
        <v>64</v>
      </c>
      <c r="C10" s="4" t="s">
        <v>30</v>
      </c>
      <c r="D10" s="5">
        <v>32848</v>
      </c>
      <c r="E10" s="12"/>
      <c r="F10" s="12"/>
      <c r="G10" s="12"/>
      <c r="H10" s="5"/>
      <c r="I10" s="5"/>
      <c r="J10"/>
      <c r="K10"/>
      <c r="L10"/>
      <c r="M10"/>
    </row>
    <row r="11" spans="1:13" ht="24" customHeight="1" x14ac:dyDescent="0.15">
      <c r="A11" s="4" t="s">
        <v>5</v>
      </c>
      <c r="B11" s="4" t="s">
        <v>65</v>
      </c>
      <c r="C11" s="4" t="s">
        <v>31</v>
      </c>
      <c r="D11" s="5">
        <v>34211</v>
      </c>
      <c r="E11" s="12"/>
      <c r="F11" s="12"/>
      <c r="G11" s="12"/>
      <c r="H11" s="5"/>
      <c r="I11" s="5"/>
      <c r="J11"/>
      <c r="K11"/>
      <c r="L11"/>
      <c r="M11"/>
    </row>
    <row r="12" spans="1:13" ht="24" customHeight="1" x14ac:dyDescent="0.15">
      <c r="A12" s="4" t="s">
        <v>10</v>
      </c>
      <c r="B12" s="4" t="s">
        <v>63</v>
      </c>
      <c r="C12" s="4" t="s">
        <v>32</v>
      </c>
      <c r="D12" s="5">
        <v>32931</v>
      </c>
      <c r="E12" s="12"/>
      <c r="F12" s="12"/>
      <c r="G12" s="12"/>
      <c r="H12" s="5"/>
      <c r="I12" s="5"/>
      <c r="J12"/>
      <c r="K12"/>
      <c r="L12"/>
      <c r="M12"/>
    </row>
    <row r="13" spans="1:13" ht="24" customHeight="1" x14ac:dyDescent="0.15">
      <c r="A13" s="4" t="s">
        <v>13</v>
      </c>
      <c r="B13" s="4" t="s">
        <v>63</v>
      </c>
      <c r="C13" s="4" t="s">
        <v>33</v>
      </c>
      <c r="D13" s="5">
        <v>33792</v>
      </c>
      <c r="E13" s="12"/>
      <c r="F13" s="12"/>
      <c r="G13" s="12"/>
      <c r="H13" s="5"/>
      <c r="I13" s="5"/>
      <c r="J13"/>
      <c r="K13"/>
      <c r="L13"/>
      <c r="M13"/>
    </row>
    <row r="14" spans="1:13" ht="23.25" customHeight="1" x14ac:dyDescent="0.15">
      <c r="A14" s="4" t="s">
        <v>6</v>
      </c>
      <c r="B14" s="4" t="s">
        <v>65</v>
      </c>
      <c r="C14" s="4" t="s">
        <v>34</v>
      </c>
      <c r="D14" s="5">
        <v>33042</v>
      </c>
      <c r="E14" s="12"/>
      <c r="F14" s="12"/>
      <c r="G14" s="12"/>
      <c r="H14" s="5"/>
      <c r="I14" s="5"/>
      <c r="J14"/>
      <c r="K14"/>
      <c r="L14"/>
      <c r="M14"/>
    </row>
    <row r="15" spans="1:13" ht="23.25" customHeight="1" x14ac:dyDescent="0.15">
      <c r="A15" s="4" t="s">
        <v>4</v>
      </c>
      <c r="B15" s="4" t="s">
        <v>64</v>
      </c>
      <c r="C15" s="4" t="s">
        <v>35</v>
      </c>
      <c r="D15" s="5">
        <v>32343</v>
      </c>
      <c r="E15" s="12"/>
      <c r="F15" s="12"/>
      <c r="G15" s="12"/>
      <c r="H15" s="5"/>
      <c r="I15" s="5"/>
      <c r="J15"/>
      <c r="K15"/>
      <c r="L15"/>
      <c r="M15"/>
    </row>
    <row r="16" spans="1:13" ht="23.25" customHeight="1" x14ac:dyDescent="0.15">
      <c r="A16" s="4" t="s">
        <v>40</v>
      </c>
      <c r="B16" s="4" t="s">
        <v>66</v>
      </c>
      <c r="C16" s="4" t="s">
        <v>36</v>
      </c>
      <c r="D16" s="5">
        <v>33197</v>
      </c>
      <c r="E16" s="12"/>
      <c r="F16" s="12"/>
      <c r="G16" s="12"/>
      <c r="H16" s="5"/>
      <c r="I16" s="5"/>
      <c r="J16"/>
      <c r="K16"/>
      <c r="L16"/>
      <c r="M16"/>
    </row>
    <row r="17" spans="1:13" ht="23.25" customHeight="1" x14ac:dyDescent="0.15">
      <c r="A17" s="4" t="s">
        <v>11</v>
      </c>
      <c r="B17" s="4" t="s">
        <v>65</v>
      </c>
      <c r="C17" s="4" t="s">
        <v>37</v>
      </c>
      <c r="D17" s="5">
        <v>33210</v>
      </c>
      <c r="E17" s="12"/>
      <c r="F17" s="12"/>
      <c r="G17" s="12"/>
      <c r="H17" s="5"/>
      <c r="I17" s="5"/>
      <c r="J17"/>
      <c r="K17"/>
      <c r="L17"/>
      <c r="M17"/>
    </row>
    <row r="18" spans="1:13" ht="23.25" customHeight="1" x14ac:dyDescent="0.15">
      <c r="A18" s="4" t="s">
        <v>15</v>
      </c>
      <c r="B18" s="4" t="s">
        <v>64</v>
      </c>
      <c r="C18" s="4" t="s">
        <v>38</v>
      </c>
      <c r="D18" s="5">
        <v>34264</v>
      </c>
      <c r="E18" s="12"/>
      <c r="F18" s="12"/>
      <c r="G18" s="12"/>
      <c r="H18" s="5"/>
      <c r="I18" s="5"/>
      <c r="J18"/>
      <c r="K18"/>
      <c r="L18"/>
      <c r="M18"/>
    </row>
    <row r="19" spans="1:13" ht="23.25" customHeight="1" x14ac:dyDescent="0.15">
      <c r="A19" s="4" t="s">
        <v>20</v>
      </c>
      <c r="B19" s="4" t="s">
        <v>66</v>
      </c>
      <c r="C19" s="4" t="s">
        <v>39</v>
      </c>
      <c r="D19" s="5">
        <v>34661</v>
      </c>
      <c r="E19" s="12"/>
      <c r="F19" s="12"/>
      <c r="G19" s="12"/>
      <c r="H19" s="5"/>
      <c r="I19" s="5"/>
      <c r="J19"/>
      <c r="K19"/>
      <c r="L19"/>
      <c r="M19"/>
    </row>
    <row r="20" spans="1:13" ht="23.25" customHeight="1" x14ac:dyDescent="0.15">
      <c r="A20" s="4" t="s">
        <v>2</v>
      </c>
      <c r="B20" s="4" t="s">
        <v>64</v>
      </c>
      <c r="C20" s="7" t="s">
        <v>41</v>
      </c>
      <c r="D20" s="5">
        <v>33409</v>
      </c>
      <c r="E20" s="12"/>
      <c r="F20" s="12"/>
      <c r="G20" s="12"/>
      <c r="H20" s="5"/>
      <c r="I20" s="5"/>
      <c r="J20"/>
      <c r="K20"/>
      <c r="L20"/>
      <c r="M20"/>
    </row>
    <row r="21" spans="1:13" ht="23.25" customHeight="1" x14ac:dyDescent="0.15">
      <c r="A21" s="4" t="s">
        <v>3</v>
      </c>
      <c r="B21" s="4" t="s">
        <v>64</v>
      </c>
      <c r="C21" s="7" t="s">
        <v>42</v>
      </c>
      <c r="D21" s="5">
        <v>34290</v>
      </c>
      <c r="E21" s="12"/>
      <c r="F21" s="12"/>
      <c r="G21" s="12"/>
      <c r="H21" s="5"/>
      <c r="I21" s="5"/>
    </row>
    <row r="22" spans="1:13" ht="23.25" customHeight="1" x14ac:dyDescent="0.15"/>
    <row r="23" spans="1:13" ht="23.25" customHeight="1" x14ac:dyDescent="0.15"/>
    <row r="24" spans="1:13" ht="23.25" customHeight="1" x14ac:dyDescent="0.15"/>
    <row r="25" spans="1:13" ht="23.25" customHeight="1" x14ac:dyDescent="0.15"/>
    <row r="26" spans="1:13" ht="23.25" customHeight="1" x14ac:dyDescent="0.15"/>
    <row r="27" spans="1:13" ht="23.25" customHeight="1" x14ac:dyDescent="0.15"/>
    <row r="28" spans="1:13" ht="23.25" customHeight="1" x14ac:dyDescent="0.15"/>
    <row r="29" spans="1:13" ht="23.25" customHeight="1" x14ac:dyDescent="0.15"/>
    <row r="30" spans="1:13" x14ac:dyDescent="0.15">
      <c r="A30"/>
      <c r="D30"/>
      <c r="E30"/>
      <c r="F30"/>
      <c r="G30"/>
    </row>
    <row r="31" spans="1:13" x14ac:dyDescent="0.15">
      <c r="D31"/>
      <c r="E31"/>
      <c r="F31"/>
      <c r="G31"/>
    </row>
    <row r="32" spans="1:13" x14ac:dyDescent="0.15">
      <c r="D32"/>
      <c r="E32"/>
      <c r="F32"/>
      <c r="G32"/>
    </row>
    <row r="33" spans="4:7" x14ac:dyDescent="0.15">
      <c r="D33"/>
      <c r="E33"/>
      <c r="F33"/>
      <c r="G33"/>
    </row>
    <row r="34" spans="4:7" x14ac:dyDescent="0.15">
      <c r="D34"/>
      <c r="E34"/>
      <c r="F34"/>
      <c r="G34"/>
    </row>
    <row r="35" spans="4:7" x14ac:dyDescent="0.15">
      <c r="D35"/>
      <c r="E35"/>
      <c r="F35"/>
      <c r="G35"/>
    </row>
    <row r="36" spans="4:7" x14ac:dyDescent="0.15">
      <c r="D36"/>
      <c r="E36"/>
      <c r="F36"/>
      <c r="G36"/>
    </row>
    <row r="37" spans="4:7" x14ac:dyDescent="0.15">
      <c r="D37"/>
      <c r="E37"/>
      <c r="F37"/>
      <c r="G3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C8D6-59AC-48DF-821C-96A52389E780}">
  <sheetPr codeName="Sheet6"/>
  <dimension ref="A1:O21"/>
  <sheetViews>
    <sheetView showGridLines="0" zoomScaleNormal="100" workbookViewId="0"/>
  </sheetViews>
  <sheetFormatPr defaultRowHeight="13.5" x14ac:dyDescent="0.15"/>
  <cols>
    <col min="1" max="1" width="11" customWidth="1"/>
    <col min="2" max="2" width="9.125" customWidth="1"/>
    <col min="3" max="3" width="24.625" customWidth="1"/>
    <col min="4" max="4" width="16" customWidth="1"/>
    <col min="5" max="5" width="15.375" customWidth="1"/>
    <col min="6" max="7" width="14.125" customWidth="1"/>
    <col min="8" max="8" width="12.5" customWidth="1"/>
    <col min="9" max="9" width="14.125" customWidth="1"/>
    <col min="10" max="10" width="28.375" customWidth="1"/>
    <col min="13" max="13" width="17.75" customWidth="1"/>
    <col min="14" max="14" width="11" customWidth="1"/>
  </cols>
  <sheetData>
    <row r="1" spans="1:15" ht="24" customHeight="1" x14ac:dyDescent="0.15">
      <c r="A1" s="1" t="s">
        <v>0</v>
      </c>
      <c r="B1" s="1" t="s">
        <v>62</v>
      </c>
      <c r="C1" s="1" t="s">
        <v>21</v>
      </c>
      <c r="D1" s="2" t="s">
        <v>69</v>
      </c>
      <c r="E1" s="2" t="s">
        <v>43</v>
      </c>
      <c r="F1" s="2" t="s">
        <v>71</v>
      </c>
      <c r="G1" s="2" t="s">
        <v>72</v>
      </c>
      <c r="H1" s="2" t="s">
        <v>67</v>
      </c>
      <c r="I1" s="2" t="s">
        <v>68</v>
      </c>
      <c r="J1" s="2" t="s">
        <v>70</v>
      </c>
    </row>
    <row r="2" spans="1:15" ht="24" customHeight="1" x14ac:dyDescent="0.15">
      <c r="A2" s="4" t="s">
        <v>19</v>
      </c>
      <c r="B2" s="4" t="s">
        <v>1</v>
      </c>
      <c r="C2" s="4" t="s">
        <v>22</v>
      </c>
      <c r="D2" s="5">
        <f ca="1">TODAY()-369</f>
        <v>43465</v>
      </c>
      <c r="E2" s="5">
        <v>33784</v>
      </c>
      <c r="F2" s="5"/>
      <c r="G2" s="5"/>
      <c r="H2" s="12"/>
      <c r="I2" s="12"/>
      <c r="J2" s="12"/>
    </row>
    <row r="3" spans="1:15" ht="24" customHeight="1" x14ac:dyDescent="0.15">
      <c r="A3" s="4" t="s">
        <v>17</v>
      </c>
      <c r="B3" s="4" t="s">
        <v>63</v>
      </c>
      <c r="C3" s="4" t="s">
        <v>23</v>
      </c>
      <c r="D3" s="5">
        <f ca="1">TODAY()-36</f>
        <v>43798</v>
      </c>
      <c r="E3" s="5">
        <v>32939</v>
      </c>
      <c r="F3" s="5"/>
      <c r="G3" s="5"/>
      <c r="H3" s="12"/>
      <c r="I3" s="12"/>
      <c r="J3" s="12"/>
    </row>
    <row r="4" spans="1:15" ht="24" customHeight="1" x14ac:dyDescent="0.15">
      <c r="A4" s="4" t="s">
        <v>8</v>
      </c>
      <c r="B4" s="4" t="s">
        <v>64</v>
      </c>
      <c r="C4" s="4" t="s">
        <v>24</v>
      </c>
      <c r="D4" s="5">
        <f ca="1">TODAY()-89</f>
        <v>43745</v>
      </c>
      <c r="E4" s="5">
        <v>34188</v>
      </c>
      <c r="F4" s="5"/>
      <c r="G4" s="5"/>
      <c r="H4" s="12"/>
      <c r="I4" s="12"/>
      <c r="J4" s="12"/>
    </row>
    <row r="5" spans="1:15" ht="24" customHeight="1" x14ac:dyDescent="0.15">
      <c r="A5" s="4" t="s">
        <v>16</v>
      </c>
      <c r="B5" s="4" t="s">
        <v>1</v>
      </c>
      <c r="C5" s="4" t="s">
        <v>25</v>
      </c>
      <c r="D5" s="5">
        <f ca="1">TODAY()-129</f>
        <v>43705</v>
      </c>
      <c r="E5" s="5">
        <v>34784</v>
      </c>
      <c r="F5" s="5"/>
      <c r="G5" s="5"/>
      <c r="H5" s="12"/>
      <c r="I5" s="12"/>
      <c r="J5" s="12"/>
    </row>
    <row r="6" spans="1:15" ht="24" customHeight="1" x14ac:dyDescent="0.15">
      <c r="A6" s="4" t="s">
        <v>9</v>
      </c>
      <c r="B6" s="4" t="s">
        <v>64</v>
      </c>
      <c r="C6" s="4" t="s">
        <v>26</v>
      </c>
      <c r="D6" s="5">
        <f ca="1">TODAY()-596</f>
        <v>43238</v>
      </c>
      <c r="E6" s="5">
        <v>32940</v>
      </c>
      <c r="F6" s="5"/>
      <c r="G6" s="5"/>
      <c r="H6" s="12"/>
      <c r="I6" s="12"/>
      <c r="J6" s="12"/>
    </row>
    <row r="7" spans="1:15" ht="24" customHeight="1" x14ac:dyDescent="0.15">
      <c r="A7" s="4" t="s">
        <v>7</v>
      </c>
      <c r="B7" s="4" t="s">
        <v>65</v>
      </c>
      <c r="C7" s="4" t="s">
        <v>27</v>
      </c>
      <c r="D7" s="5">
        <f ca="1">TODAY()-423</f>
        <v>43411</v>
      </c>
      <c r="E7" s="5">
        <v>34671</v>
      </c>
      <c r="F7" s="5"/>
      <c r="G7" s="5"/>
      <c r="H7" s="12"/>
      <c r="I7" s="12"/>
      <c r="J7" s="12"/>
    </row>
    <row r="8" spans="1:15" ht="24" customHeight="1" x14ac:dyDescent="0.15">
      <c r="A8" s="4" t="s">
        <v>14</v>
      </c>
      <c r="B8" s="4" t="s">
        <v>65</v>
      </c>
      <c r="C8" s="4" t="s">
        <v>28</v>
      </c>
      <c r="D8" s="5">
        <f ca="1">TODAY()-63</f>
        <v>43771</v>
      </c>
      <c r="E8" s="5">
        <v>32899</v>
      </c>
      <c r="F8" s="5"/>
      <c r="G8" s="5"/>
      <c r="H8" s="12"/>
      <c r="I8" s="12"/>
      <c r="J8" s="12"/>
    </row>
    <row r="9" spans="1:15" ht="24" customHeight="1" x14ac:dyDescent="0.15">
      <c r="A9" s="4" t="s">
        <v>12</v>
      </c>
      <c r="B9" s="4" t="s">
        <v>63</v>
      </c>
      <c r="C9" s="4" t="s">
        <v>29</v>
      </c>
      <c r="D9" s="5">
        <f ca="1">TODAY()-177</f>
        <v>43657</v>
      </c>
      <c r="E9" s="5">
        <v>32939</v>
      </c>
      <c r="F9" s="5"/>
      <c r="G9" s="5"/>
      <c r="H9" s="12"/>
      <c r="I9" s="12"/>
      <c r="J9" s="12"/>
    </row>
    <row r="10" spans="1:15" ht="24" customHeight="1" x14ac:dyDescent="0.15">
      <c r="A10" s="4" t="s">
        <v>18</v>
      </c>
      <c r="B10" s="4" t="s">
        <v>64</v>
      </c>
      <c r="C10" s="4" t="s">
        <v>30</v>
      </c>
      <c r="D10" s="5">
        <f ca="1">TODAY()-265</f>
        <v>43569</v>
      </c>
      <c r="E10" s="5">
        <v>32848</v>
      </c>
      <c r="F10" s="5"/>
      <c r="G10" s="5"/>
      <c r="H10" s="12"/>
      <c r="I10" s="12"/>
      <c r="J10" s="12"/>
    </row>
    <row r="11" spans="1:15" ht="24" customHeight="1" x14ac:dyDescent="0.15">
      <c r="A11" s="4" t="s">
        <v>5</v>
      </c>
      <c r="B11" s="4" t="s">
        <v>65</v>
      </c>
      <c r="C11" s="4" t="s">
        <v>31</v>
      </c>
      <c r="D11" s="5">
        <f ca="1">TODAY()-132</f>
        <v>43702</v>
      </c>
      <c r="E11" s="5">
        <v>34211</v>
      </c>
      <c r="F11" s="5"/>
      <c r="G11" s="5"/>
      <c r="H11" s="12"/>
      <c r="I11" s="12"/>
      <c r="J11" s="12"/>
    </row>
    <row r="12" spans="1:15" ht="24" customHeight="1" x14ac:dyDescent="0.15">
      <c r="A12" s="4" t="s">
        <v>10</v>
      </c>
      <c r="B12" s="4" t="s">
        <v>63</v>
      </c>
      <c r="C12" s="4" t="s">
        <v>32</v>
      </c>
      <c r="D12" s="5">
        <f ca="1">TODAY()-436</f>
        <v>43398</v>
      </c>
      <c r="E12" s="5">
        <v>32931</v>
      </c>
      <c r="F12" s="5"/>
      <c r="G12" s="5"/>
      <c r="H12" s="12"/>
      <c r="I12" s="12"/>
      <c r="J12" s="12"/>
      <c r="O12" s="19"/>
    </row>
    <row r="13" spans="1:15" ht="24" customHeight="1" x14ac:dyDescent="0.15">
      <c r="A13" s="4" t="s">
        <v>13</v>
      </c>
      <c r="B13" s="4" t="s">
        <v>63</v>
      </c>
      <c r="C13" s="4" t="s">
        <v>33</v>
      </c>
      <c r="D13" s="5">
        <f ca="1">TODAY()-520</f>
        <v>43314</v>
      </c>
      <c r="E13" s="5">
        <v>33792</v>
      </c>
      <c r="F13" s="5"/>
      <c r="G13" s="5"/>
      <c r="H13" s="12"/>
      <c r="I13" s="12"/>
      <c r="J13" s="12"/>
      <c r="O13" s="19"/>
    </row>
    <row r="14" spans="1:15" ht="24" customHeight="1" x14ac:dyDescent="0.15">
      <c r="A14" s="4" t="s">
        <v>6</v>
      </c>
      <c r="B14" s="4" t="s">
        <v>65</v>
      </c>
      <c r="C14" s="4" t="s">
        <v>34</v>
      </c>
      <c r="D14" s="5">
        <f ca="1">TODAY()-96</f>
        <v>43738</v>
      </c>
      <c r="E14" s="5">
        <v>33042</v>
      </c>
      <c r="F14" s="5"/>
      <c r="G14" s="5"/>
      <c r="H14" s="12"/>
      <c r="I14" s="12"/>
      <c r="J14" s="12"/>
    </row>
    <row r="15" spans="1:15" ht="24" customHeight="1" x14ac:dyDescent="0.15">
      <c r="A15" s="4" t="s">
        <v>4</v>
      </c>
      <c r="B15" s="4" t="s">
        <v>64</v>
      </c>
      <c r="C15" s="4" t="s">
        <v>35</v>
      </c>
      <c r="D15" s="5">
        <f ca="1">TODAY()-157</f>
        <v>43677</v>
      </c>
      <c r="E15" s="5">
        <v>32343</v>
      </c>
      <c r="F15" s="5"/>
      <c r="G15" s="5"/>
      <c r="H15" s="12"/>
      <c r="I15" s="12"/>
      <c r="J15" s="12"/>
    </row>
    <row r="16" spans="1:15" ht="24" customHeight="1" x14ac:dyDescent="0.15">
      <c r="A16" s="4" t="s">
        <v>40</v>
      </c>
      <c r="B16" s="4" t="s">
        <v>66</v>
      </c>
      <c r="C16" s="4" t="s">
        <v>36</v>
      </c>
      <c r="D16" s="5">
        <f ca="1">TODAY()-264</f>
        <v>43570</v>
      </c>
      <c r="E16" s="5">
        <v>33197</v>
      </c>
      <c r="F16" s="5"/>
      <c r="G16" s="5"/>
      <c r="H16" s="12"/>
      <c r="I16" s="12"/>
      <c r="J16" s="12"/>
    </row>
    <row r="17" spans="1:10" ht="24" customHeight="1" x14ac:dyDescent="0.15">
      <c r="A17" s="4" t="s">
        <v>11</v>
      </c>
      <c r="B17" s="4" t="s">
        <v>65</v>
      </c>
      <c r="C17" s="4" t="s">
        <v>37</v>
      </c>
      <c r="D17" s="5">
        <f ca="1">TODAY()-699</f>
        <v>43135</v>
      </c>
      <c r="E17" s="5">
        <v>33210</v>
      </c>
      <c r="F17" s="5"/>
      <c r="G17" s="5"/>
      <c r="H17" s="12"/>
      <c r="I17" s="12"/>
      <c r="J17" s="12"/>
    </row>
    <row r="18" spans="1:10" ht="24" customHeight="1" x14ac:dyDescent="0.15">
      <c r="A18" s="4" t="s">
        <v>15</v>
      </c>
      <c r="B18" s="4" t="s">
        <v>64</v>
      </c>
      <c r="C18" s="4" t="s">
        <v>38</v>
      </c>
      <c r="D18" s="5">
        <f ca="1">TODAY()-53</f>
        <v>43781</v>
      </c>
      <c r="E18" s="5">
        <v>34264</v>
      </c>
      <c r="F18" s="5"/>
      <c r="G18" s="5"/>
      <c r="H18" s="12"/>
      <c r="I18" s="12"/>
      <c r="J18" s="12"/>
    </row>
    <row r="19" spans="1:10" ht="24" customHeight="1" x14ac:dyDescent="0.15">
      <c r="A19" s="4" t="s">
        <v>20</v>
      </c>
      <c r="B19" s="4" t="s">
        <v>66</v>
      </c>
      <c r="C19" s="4" t="s">
        <v>39</v>
      </c>
      <c r="D19" s="5">
        <f ca="1">TODAY()-188</f>
        <v>43646</v>
      </c>
      <c r="E19" s="5">
        <v>34661</v>
      </c>
      <c r="F19" s="5"/>
      <c r="G19" s="5"/>
      <c r="H19" s="12"/>
      <c r="I19" s="12"/>
      <c r="J19" s="12"/>
    </row>
    <row r="20" spans="1:10" ht="24" customHeight="1" x14ac:dyDescent="0.15">
      <c r="A20" s="4" t="s">
        <v>2</v>
      </c>
      <c r="B20" s="4" t="s">
        <v>64</v>
      </c>
      <c r="C20" s="7" t="s">
        <v>41</v>
      </c>
      <c r="D20" s="5">
        <f ca="1">TODAY()-123</f>
        <v>43711</v>
      </c>
      <c r="E20" s="5">
        <v>33409</v>
      </c>
      <c r="F20" s="5"/>
      <c r="G20" s="5"/>
      <c r="H20" s="12"/>
      <c r="I20" s="12"/>
      <c r="J20" s="12"/>
    </row>
    <row r="21" spans="1:10" ht="24" customHeight="1" x14ac:dyDescent="0.15">
      <c r="A21" s="4" t="s">
        <v>3</v>
      </c>
      <c r="B21" s="4" t="s">
        <v>64</v>
      </c>
      <c r="C21" s="7" t="s">
        <v>42</v>
      </c>
      <c r="D21" s="5">
        <f ca="1">TODAY()-49</f>
        <v>43785</v>
      </c>
      <c r="E21" s="5">
        <v>34290</v>
      </c>
      <c r="F21" s="5"/>
      <c r="G21" s="5"/>
      <c r="H21" s="12"/>
      <c r="I21" s="12"/>
      <c r="J21" s="12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E980-826C-4DF8-82AC-C9964C9E8340}">
  <sheetPr codeName="Sheet4"/>
  <dimension ref="A1:L13"/>
  <sheetViews>
    <sheetView showGridLines="0" workbookViewId="0"/>
  </sheetViews>
  <sheetFormatPr defaultRowHeight="13.5" x14ac:dyDescent="0.15"/>
  <cols>
    <col min="1" max="1" width="10.75" customWidth="1"/>
    <col min="2" max="2" width="9" customWidth="1"/>
    <col min="3" max="3" width="8.5" customWidth="1"/>
    <col min="4" max="4" width="15.25" customWidth="1"/>
    <col min="5" max="5" width="18.125" customWidth="1"/>
    <col min="6" max="6" width="13.75" customWidth="1"/>
    <col min="7" max="7" width="16.875" customWidth="1"/>
    <col min="8" max="8" width="23.125" customWidth="1"/>
    <col min="11" max="11" width="17.75" customWidth="1"/>
    <col min="12" max="12" width="11" customWidth="1"/>
  </cols>
  <sheetData>
    <row r="1" spans="1:12" ht="24" customHeight="1" x14ac:dyDescent="0.15">
      <c r="A1" s="10" t="s">
        <v>53</v>
      </c>
      <c r="B1" s="10" t="s">
        <v>54</v>
      </c>
      <c r="C1" s="10" t="s">
        <v>58</v>
      </c>
      <c r="D1" s="10" t="s">
        <v>55</v>
      </c>
      <c r="E1" s="10" t="s">
        <v>56</v>
      </c>
      <c r="F1" s="11" t="s">
        <v>57</v>
      </c>
      <c r="G1" s="11" t="s">
        <v>59</v>
      </c>
      <c r="H1" s="11" t="s">
        <v>60</v>
      </c>
      <c r="K1" s="11" t="s">
        <v>61</v>
      </c>
    </row>
    <row r="2" spans="1:12" ht="24" customHeight="1" x14ac:dyDescent="0.15">
      <c r="A2" s="12">
        <f ca="1">YEAR(TODAY())</f>
        <v>2020</v>
      </c>
      <c r="B2" s="12">
        <v>1</v>
      </c>
      <c r="C2" s="12">
        <v>1</v>
      </c>
      <c r="D2" s="5"/>
      <c r="E2" s="5"/>
      <c r="F2" s="12"/>
      <c r="G2" s="12"/>
      <c r="H2" s="12"/>
      <c r="K2" s="5">
        <f ca="1">DATE(YEAR(TODAY()),10,1)</f>
        <v>44105</v>
      </c>
    </row>
    <row r="3" spans="1:12" ht="24" customHeight="1" x14ac:dyDescent="0.15">
      <c r="A3" s="12">
        <f t="shared" ref="A3:A13" ca="1" si="0">YEAR(TODAY())</f>
        <v>2020</v>
      </c>
      <c r="B3" s="12">
        <v>2</v>
      </c>
      <c r="C3" s="12">
        <v>1</v>
      </c>
      <c r="D3" s="5"/>
      <c r="E3" s="5"/>
      <c r="F3" s="12"/>
      <c r="G3" s="12"/>
      <c r="H3" s="12"/>
      <c r="K3" s="5">
        <f ca="1">DATE(YEAR(TODAY()),10,2)</f>
        <v>44106</v>
      </c>
    </row>
    <row r="4" spans="1:12" ht="24" customHeight="1" x14ac:dyDescent="0.15">
      <c r="A4" s="12">
        <f t="shared" ca="1" si="0"/>
        <v>2020</v>
      </c>
      <c r="B4" s="12">
        <v>3</v>
      </c>
      <c r="C4" s="12">
        <v>1</v>
      </c>
      <c r="D4" s="5"/>
      <c r="E4" s="5"/>
      <c r="F4" s="12"/>
      <c r="G4" s="12"/>
      <c r="H4" s="12"/>
      <c r="K4" s="5">
        <f ca="1">DATE(YEAR(TODAY()),10,3)</f>
        <v>44107</v>
      </c>
    </row>
    <row r="5" spans="1:12" ht="24" customHeight="1" x14ac:dyDescent="0.15">
      <c r="A5" s="12">
        <f t="shared" ca="1" si="0"/>
        <v>2020</v>
      </c>
      <c r="B5" s="12">
        <v>4</v>
      </c>
      <c r="C5" s="12">
        <v>1</v>
      </c>
      <c r="D5" s="5"/>
      <c r="E5" s="5"/>
      <c r="F5" s="12"/>
      <c r="G5" s="12"/>
      <c r="H5" s="12"/>
      <c r="K5" s="5">
        <f ca="1">DATE(YEAR(TODAY()),10,4)</f>
        <v>44108</v>
      </c>
    </row>
    <row r="6" spans="1:12" ht="24" customHeight="1" x14ac:dyDescent="0.15">
      <c r="A6" s="12">
        <f t="shared" ca="1" si="0"/>
        <v>2020</v>
      </c>
      <c r="B6" s="12">
        <v>5</v>
      </c>
      <c r="C6" s="12">
        <v>1</v>
      </c>
      <c r="D6" s="5"/>
      <c r="E6" s="5"/>
      <c r="F6" s="12"/>
      <c r="G6" s="12"/>
      <c r="H6" s="12"/>
      <c r="K6" s="5">
        <f ca="1">DATE(YEAR(TODAY()),10,5)</f>
        <v>44109</v>
      </c>
    </row>
    <row r="7" spans="1:12" ht="24" customHeight="1" x14ac:dyDescent="0.15">
      <c r="A7" s="12">
        <f t="shared" ca="1" si="0"/>
        <v>2020</v>
      </c>
      <c r="B7" s="12">
        <v>6</v>
      </c>
      <c r="C7" s="12">
        <v>1</v>
      </c>
      <c r="D7" s="5"/>
      <c r="E7" s="5"/>
      <c r="F7" s="12"/>
      <c r="G7" s="12"/>
      <c r="H7" s="12"/>
      <c r="K7" s="5">
        <f ca="1">DATE(YEAR(TODAY()),10,6)</f>
        <v>44110</v>
      </c>
    </row>
    <row r="8" spans="1:12" ht="24" customHeight="1" x14ac:dyDescent="0.15">
      <c r="A8" s="12">
        <f t="shared" ca="1" si="0"/>
        <v>2020</v>
      </c>
      <c r="B8" s="12">
        <v>7</v>
      </c>
      <c r="C8" s="12">
        <v>1</v>
      </c>
      <c r="D8" s="5"/>
      <c r="E8" s="5"/>
      <c r="F8" s="12"/>
      <c r="G8" s="12"/>
      <c r="H8" s="12"/>
      <c r="K8" s="5">
        <f ca="1">DATE(YEAR(TODAY()),10,7)</f>
        <v>44111</v>
      </c>
    </row>
    <row r="9" spans="1:12" ht="24" customHeight="1" x14ac:dyDescent="0.15">
      <c r="A9" s="12">
        <f t="shared" ca="1" si="0"/>
        <v>2020</v>
      </c>
      <c r="B9" s="12">
        <v>8</v>
      </c>
      <c r="C9" s="12">
        <v>1</v>
      </c>
      <c r="D9" s="5"/>
      <c r="E9" s="5"/>
      <c r="F9" s="12"/>
      <c r="G9" s="12"/>
      <c r="H9" s="12"/>
    </row>
    <row r="10" spans="1:12" ht="24" customHeight="1" x14ac:dyDescent="0.15">
      <c r="A10" s="12">
        <f ca="1">YEAR(TODAY())</f>
        <v>2020</v>
      </c>
      <c r="B10" s="12">
        <v>9</v>
      </c>
      <c r="C10" s="12">
        <v>1</v>
      </c>
      <c r="D10" s="5"/>
      <c r="E10" s="5"/>
      <c r="F10" s="12"/>
      <c r="G10" s="12"/>
      <c r="H10" s="12"/>
    </row>
    <row r="11" spans="1:12" ht="24" customHeight="1" x14ac:dyDescent="0.15">
      <c r="A11" s="12">
        <f t="shared" ca="1" si="0"/>
        <v>2020</v>
      </c>
      <c r="B11" s="12">
        <v>10</v>
      </c>
      <c r="C11" s="12">
        <v>1</v>
      </c>
      <c r="D11" s="5"/>
      <c r="E11" s="5"/>
      <c r="F11" s="12"/>
      <c r="G11" s="12"/>
      <c r="H11" s="12"/>
    </row>
    <row r="12" spans="1:12" ht="24" customHeight="1" x14ac:dyDescent="0.15">
      <c r="A12" s="12">
        <f t="shared" ca="1" si="0"/>
        <v>2020</v>
      </c>
      <c r="B12" s="12">
        <v>11</v>
      </c>
      <c r="C12" s="12">
        <v>1</v>
      </c>
      <c r="D12" s="5"/>
      <c r="E12" s="5"/>
      <c r="F12" s="12"/>
      <c r="G12" s="12"/>
      <c r="H12" s="12"/>
      <c r="L12" s="19"/>
    </row>
    <row r="13" spans="1:12" ht="24" customHeight="1" x14ac:dyDescent="0.15">
      <c r="A13" s="12">
        <f t="shared" ca="1" si="0"/>
        <v>2020</v>
      </c>
      <c r="B13" s="12">
        <v>12</v>
      </c>
      <c r="C13" s="12">
        <v>1</v>
      </c>
      <c r="D13" s="5"/>
      <c r="E13" s="5"/>
      <c r="F13" s="12"/>
      <c r="G13" s="12"/>
      <c r="H13" s="12"/>
      <c r="L13" s="19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25"/>
  <sheetViews>
    <sheetView showGridLines="0" workbookViewId="0"/>
  </sheetViews>
  <sheetFormatPr defaultRowHeight="16.5" x14ac:dyDescent="0.15"/>
  <cols>
    <col min="1" max="1" width="10.5" style="3" customWidth="1"/>
    <col min="2" max="2" width="12.125" style="3" customWidth="1"/>
    <col min="3" max="3" width="18.375" style="3" customWidth="1"/>
    <col min="4" max="4" width="16.75" style="3" customWidth="1"/>
    <col min="5" max="5" width="12.25" style="3" customWidth="1"/>
    <col min="6" max="6" width="11.5" style="3" customWidth="1"/>
    <col min="7" max="7" width="13.25" style="3" customWidth="1"/>
    <col min="8" max="8" width="11.5" style="3" customWidth="1"/>
    <col min="9" max="11" width="9" style="3" customWidth="1"/>
    <col min="12" max="16384" width="9" style="3"/>
  </cols>
  <sheetData>
    <row r="1" spans="1:9" ht="24" customHeight="1" x14ac:dyDescent="0.15">
      <c r="A1" s="1" t="s">
        <v>0</v>
      </c>
      <c r="B1" s="1" t="s">
        <v>62</v>
      </c>
      <c r="C1" s="2" t="s">
        <v>73</v>
      </c>
      <c r="D1" s="2" t="s">
        <v>74</v>
      </c>
      <c r="E1"/>
      <c r="F1"/>
      <c r="G1"/>
      <c r="H1"/>
      <c r="I1"/>
    </row>
    <row r="2" spans="1:9" ht="24" customHeight="1" x14ac:dyDescent="0.15">
      <c r="A2" s="4" t="s">
        <v>19</v>
      </c>
      <c r="B2" s="4" t="s">
        <v>1</v>
      </c>
      <c r="C2" s="5">
        <f ca="1">TODAY()-626</f>
        <v>43208</v>
      </c>
      <c r="D2" s="5">
        <f t="shared" ref="D2:D21" ca="1" si="0">C2+365*2</f>
        <v>43938</v>
      </c>
      <c r="E2"/>
      <c r="F2"/>
      <c r="G2" s="20"/>
      <c r="H2"/>
      <c r="I2"/>
    </row>
    <row r="3" spans="1:9" ht="24" customHeight="1" x14ac:dyDescent="0.15">
      <c r="A3" s="4" t="s">
        <v>17</v>
      </c>
      <c r="B3" s="4" t="s">
        <v>63</v>
      </c>
      <c r="C3" s="5">
        <f ca="1">TODAY()-700</f>
        <v>43134</v>
      </c>
      <c r="D3" s="5">
        <f t="shared" ca="1" si="0"/>
        <v>43864</v>
      </c>
      <c r="E3"/>
      <c r="F3"/>
      <c r="G3"/>
      <c r="H3"/>
      <c r="I3"/>
    </row>
    <row r="4" spans="1:9" ht="24" customHeight="1" x14ac:dyDescent="0.15">
      <c r="A4" s="4" t="s">
        <v>8</v>
      </c>
      <c r="B4" s="4" t="s">
        <v>64</v>
      </c>
      <c r="C4" s="5">
        <f ca="1">TODAY()-522</f>
        <v>43312</v>
      </c>
      <c r="D4" s="5">
        <f t="shared" ca="1" si="0"/>
        <v>44042</v>
      </c>
      <c r="E4"/>
      <c r="F4"/>
      <c r="G4"/>
      <c r="H4"/>
      <c r="I4"/>
    </row>
    <row r="5" spans="1:9" ht="24" customHeight="1" x14ac:dyDescent="0.15">
      <c r="A5" s="4" t="s">
        <v>16</v>
      </c>
      <c r="B5" s="4" t="s">
        <v>1</v>
      </c>
      <c r="C5" s="5">
        <f ca="1">TODAY()-249</f>
        <v>43585</v>
      </c>
      <c r="D5" s="5">
        <f t="shared" ca="1" si="0"/>
        <v>44315</v>
      </c>
      <c r="E5"/>
      <c r="F5"/>
      <c r="G5"/>
      <c r="H5"/>
      <c r="I5"/>
    </row>
    <row r="6" spans="1:9" ht="24" customHeight="1" x14ac:dyDescent="0.15">
      <c r="A6" s="4" t="s">
        <v>9</v>
      </c>
      <c r="B6" s="4" t="s">
        <v>64</v>
      </c>
      <c r="C6" s="5">
        <f ca="1">TODAY()-665</f>
        <v>43169</v>
      </c>
      <c r="D6" s="5">
        <f t="shared" ca="1" si="0"/>
        <v>43899</v>
      </c>
      <c r="E6"/>
      <c r="F6"/>
      <c r="G6"/>
      <c r="H6"/>
      <c r="I6"/>
    </row>
    <row r="7" spans="1:9" ht="24" customHeight="1" x14ac:dyDescent="0.15">
      <c r="A7" s="4" t="s">
        <v>7</v>
      </c>
      <c r="B7" s="4" t="s">
        <v>65</v>
      </c>
      <c r="C7" s="5">
        <f ca="1">TODAY()-379</f>
        <v>43455</v>
      </c>
      <c r="D7" s="5">
        <f t="shared" ca="1" si="0"/>
        <v>44185</v>
      </c>
      <c r="E7"/>
      <c r="F7"/>
      <c r="G7"/>
      <c r="H7"/>
      <c r="I7"/>
    </row>
    <row r="8" spans="1:9" ht="24" customHeight="1" x14ac:dyDescent="0.15">
      <c r="A8" s="4" t="s">
        <v>14</v>
      </c>
      <c r="B8" s="4" t="s">
        <v>65</v>
      </c>
      <c r="C8" s="5">
        <f ca="1">TODAY()-574</f>
        <v>43260</v>
      </c>
      <c r="D8" s="5">
        <f t="shared" ca="1" si="0"/>
        <v>43990</v>
      </c>
      <c r="E8"/>
      <c r="F8"/>
      <c r="G8"/>
      <c r="H8"/>
      <c r="I8"/>
    </row>
    <row r="9" spans="1:9" ht="24" customHeight="1" x14ac:dyDescent="0.15">
      <c r="A9" s="4" t="s">
        <v>12</v>
      </c>
      <c r="B9" s="4" t="s">
        <v>63</v>
      </c>
      <c r="C9" s="5">
        <f ca="1">TODAY()-702</f>
        <v>43132</v>
      </c>
      <c r="D9" s="5">
        <f t="shared" ca="1" si="0"/>
        <v>43862</v>
      </c>
      <c r="E9"/>
      <c r="F9"/>
      <c r="G9"/>
      <c r="H9"/>
      <c r="I9"/>
    </row>
    <row r="10" spans="1:9" ht="24" customHeight="1" x14ac:dyDescent="0.15">
      <c r="A10" s="4" t="s">
        <v>18</v>
      </c>
      <c r="B10" s="4" t="s">
        <v>64</v>
      </c>
      <c r="C10" s="5">
        <f ca="1">TODAY()-553</f>
        <v>43281</v>
      </c>
      <c r="D10" s="5">
        <f t="shared" ca="1" si="0"/>
        <v>44011</v>
      </c>
      <c r="E10"/>
      <c r="F10"/>
      <c r="G10"/>
      <c r="H10"/>
      <c r="I10"/>
    </row>
    <row r="11" spans="1:9" ht="24" customHeight="1" x14ac:dyDescent="0.15">
      <c r="A11" s="4" t="s">
        <v>5</v>
      </c>
      <c r="B11" s="4" t="s">
        <v>65</v>
      </c>
      <c r="C11" s="5">
        <f ca="1">TODAY()-442</f>
        <v>43392</v>
      </c>
      <c r="D11" s="5">
        <f t="shared" ca="1" si="0"/>
        <v>44122</v>
      </c>
      <c r="E11"/>
      <c r="F11"/>
      <c r="G11"/>
      <c r="H11"/>
      <c r="I11"/>
    </row>
    <row r="12" spans="1:9" ht="24" customHeight="1" x14ac:dyDescent="0.15">
      <c r="A12" s="4" t="s">
        <v>10</v>
      </c>
      <c r="B12" s="4" t="s">
        <v>63</v>
      </c>
      <c r="C12" s="5">
        <f ca="1">TODAY()-125</f>
        <v>43709</v>
      </c>
      <c r="D12" s="5">
        <f t="shared" ca="1" si="0"/>
        <v>44439</v>
      </c>
      <c r="E12"/>
      <c r="F12"/>
      <c r="G12"/>
      <c r="H12"/>
      <c r="I12"/>
    </row>
    <row r="13" spans="1:9" ht="24" customHeight="1" x14ac:dyDescent="0.15">
      <c r="A13" s="4" t="s">
        <v>13</v>
      </c>
      <c r="B13" s="4" t="s">
        <v>63</v>
      </c>
      <c r="C13" s="5">
        <f ca="1">TODAY()-261</f>
        <v>43573</v>
      </c>
      <c r="D13" s="5">
        <f t="shared" ca="1" si="0"/>
        <v>44303</v>
      </c>
      <c r="E13"/>
      <c r="F13"/>
      <c r="G13"/>
      <c r="H13"/>
    </row>
    <row r="14" spans="1:9" ht="24" customHeight="1" x14ac:dyDescent="0.15">
      <c r="A14" s="4" t="s">
        <v>6</v>
      </c>
      <c r="B14" s="4" t="s">
        <v>65</v>
      </c>
      <c r="C14" s="5">
        <f ca="1">TODAY()-715</f>
        <v>43119</v>
      </c>
      <c r="D14" s="5">
        <f t="shared" ca="1" si="0"/>
        <v>43849</v>
      </c>
      <c r="E14"/>
      <c r="F14"/>
      <c r="G14"/>
      <c r="H14"/>
    </row>
    <row r="15" spans="1:9" ht="24" customHeight="1" x14ac:dyDescent="0.15">
      <c r="A15" s="4" t="s">
        <v>4</v>
      </c>
      <c r="B15" s="4" t="s">
        <v>64</v>
      </c>
      <c r="C15" s="5">
        <f ca="1">TODAY()-114</f>
        <v>43720</v>
      </c>
      <c r="D15" s="5">
        <f t="shared" ca="1" si="0"/>
        <v>44450</v>
      </c>
      <c r="E15"/>
      <c r="F15"/>
      <c r="G15"/>
      <c r="H15"/>
    </row>
    <row r="16" spans="1:9" ht="24" customHeight="1" x14ac:dyDescent="0.15">
      <c r="A16" s="4" t="s">
        <v>40</v>
      </c>
      <c r="B16" s="4" t="s">
        <v>66</v>
      </c>
      <c r="C16" s="5">
        <f ca="1">TODAY()-641</f>
        <v>43193</v>
      </c>
      <c r="D16" s="5">
        <f t="shared" ca="1" si="0"/>
        <v>43923</v>
      </c>
      <c r="E16"/>
      <c r="F16"/>
      <c r="G16"/>
      <c r="H16"/>
    </row>
    <row r="17" spans="1:9" ht="24" customHeight="1" x14ac:dyDescent="0.15">
      <c r="A17" s="4" t="s">
        <v>11</v>
      </c>
      <c r="B17" s="4" t="s">
        <v>65</v>
      </c>
      <c r="C17" s="5">
        <f ca="1">TODAY()-68</f>
        <v>43766</v>
      </c>
      <c r="D17" s="5">
        <f t="shared" ca="1" si="0"/>
        <v>44496</v>
      </c>
      <c r="E17"/>
      <c r="F17"/>
      <c r="G17"/>
      <c r="H17"/>
      <c r="I17"/>
    </row>
    <row r="18" spans="1:9" ht="24" customHeight="1" x14ac:dyDescent="0.15">
      <c r="A18" s="4" t="s">
        <v>15</v>
      </c>
      <c r="B18" s="4" t="s">
        <v>64</v>
      </c>
      <c r="C18" s="5">
        <f ca="1">TODAY()-723</f>
        <v>43111</v>
      </c>
      <c r="D18" s="5">
        <f t="shared" ca="1" si="0"/>
        <v>43841</v>
      </c>
      <c r="E18"/>
      <c r="F18"/>
      <c r="G18"/>
      <c r="H18"/>
      <c r="I18"/>
    </row>
    <row r="19" spans="1:9" ht="24" customHeight="1" x14ac:dyDescent="0.15">
      <c r="A19" s="4" t="s">
        <v>20</v>
      </c>
      <c r="B19" s="4" t="s">
        <v>66</v>
      </c>
      <c r="C19" s="5">
        <f ca="1">TODAY()-609</f>
        <v>43225</v>
      </c>
      <c r="D19" s="5">
        <f t="shared" ca="1" si="0"/>
        <v>43955</v>
      </c>
      <c r="E19"/>
      <c r="F19"/>
      <c r="G19"/>
      <c r="H19"/>
      <c r="I19"/>
    </row>
    <row r="20" spans="1:9" ht="24" customHeight="1" x14ac:dyDescent="0.15">
      <c r="A20" s="4" t="s">
        <v>2</v>
      </c>
      <c r="B20" s="4" t="s">
        <v>64</v>
      </c>
      <c r="C20" s="5">
        <f ca="1">TODAY()-571</f>
        <v>43263</v>
      </c>
      <c r="D20" s="5">
        <f t="shared" ca="1" si="0"/>
        <v>43993</v>
      </c>
      <c r="E20"/>
      <c r="F20"/>
      <c r="G20"/>
      <c r="H20"/>
      <c r="I20"/>
    </row>
    <row r="21" spans="1:9" ht="24" customHeight="1" x14ac:dyDescent="0.15">
      <c r="A21" s="4" t="s">
        <v>3</v>
      </c>
      <c r="B21" s="4" t="s">
        <v>64</v>
      </c>
      <c r="C21" s="5">
        <f ca="1">TODAY()-337</f>
        <v>43497</v>
      </c>
      <c r="D21" s="5">
        <f t="shared" ca="1" si="0"/>
        <v>44227</v>
      </c>
      <c r="E21"/>
      <c r="F21"/>
      <c r="G21"/>
      <c r="H21"/>
      <c r="I21"/>
    </row>
    <row r="22" spans="1:9" x14ac:dyDescent="0.15">
      <c r="A22"/>
      <c r="B22"/>
      <c r="C22"/>
      <c r="D22"/>
      <c r="E22"/>
      <c r="F22"/>
      <c r="G22"/>
      <c r="H22"/>
      <c r="I22"/>
    </row>
    <row r="23" spans="1:9" x14ac:dyDescent="0.15">
      <c r="A23"/>
      <c r="B23"/>
      <c r="C23"/>
      <c r="D23"/>
      <c r="E23"/>
      <c r="F23"/>
      <c r="G23"/>
      <c r="H23"/>
      <c r="I23"/>
    </row>
    <row r="24" spans="1:9" x14ac:dyDescent="0.15">
      <c r="A24"/>
      <c r="B24"/>
      <c r="C24"/>
      <c r="D24"/>
      <c r="E24"/>
      <c r="F24"/>
      <c r="G24"/>
      <c r="H24"/>
      <c r="I24"/>
    </row>
    <row r="25" spans="1:9" x14ac:dyDescent="0.15">
      <c r="A25"/>
      <c r="B25"/>
      <c r="C25"/>
      <c r="D25"/>
      <c r="E25"/>
      <c r="F25"/>
      <c r="G25"/>
      <c r="H25"/>
      <c r="I2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1-日期函数初体验</vt:lpstr>
      <vt:lpstr>2-当前日期</vt:lpstr>
      <vt:lpstr>3-提取和构造日期</vt:lpstr>
      <vt:lpstr>4-datedif函数</vt:lpstr>
      <vt:lpstr>5-networkdays函数</vt:lpstr>
      <vt:lpstr>6-结合条件格式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2019-12-19T03:10:02Z</dcterms:created>
  <dcterms:modified xsi:type="dcterms:W3CDTF">2020-01-04T08:32:19Z</dcterms:modified>
</cp:coreProperties>
</file>